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05" windowWidth="15120" windowHeight="71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Лист1!$A$1:$E$73</definedName>
  </definedNames>
  <calcPr calcId="145621"/>
</workbook>
</file>

<file path=xl/calcChain.xml><?xml version="1.0" encoding="utf-8"?>
<calcChain xmlns="http://schemas.openxmlformats.org/spreadsheetml/2006/main">
  <c r="D63" i="1" l="1"/>
  <c r="C63" i="1"/>
  <c r="D65" i="1" l="1"/>
  <c r="D61" i="1" s="1"/>
  <c r="C65" i="1"/>
  <c r="C61" i="1" s="1"/>
  <c r="E68" i="1"/>
  <c r="E64" i="1"/>
  <c r="E24" i="1"/>
  <c r="E26" i="1"/>
  <c r="E10" i="1" l="1"/>
  <c r="E12" i="1"/>
  <c r="E13" i="1"/>
  <c r="E14" i="1"/>
  <c r="E15" i="1"/>
  <c r="E16" i="1"/>
  <c r="E17" i="1"/>
  <c r="E18" i="1"/>
  <c r="E20" i="1"/>
  <c r="E21" i="1"/>
  <c r="E22" i="1"/>
  <c r="E25" i="1"/>
  <c r="E27" i="1"/>
  <c r="E28" i="1"/>
  <c r="E30" i="1"/>
  <c r="E31" i="1"/>
  <c r="E32" i="1"/>
  <c r="E36" i="1"/>
  <c r="E37" i="1"/>
  <c r="E38" i="1"/>
  <c r="E39" i="1"/>
  <c r="E40" i="1"/>
  <c r="E41" i="1"/>
  <c r="E42" i="1"/>
  <c r="E43" i="1"/>
  <c r="E44" i="1"/>
  <c r="E45" i="1"/>
  <c r="E46" i="1"/>
  <c r="E48" i="1"/>
  <c r="E49" i="1"/>
  <c r="E50" i="1"/>
  <c r="E51" i="1"/>
  <c r="E52" i="1"/>
  <c r="E53" i="1"/>
  <c r="E54" i="1"/>
  <c r="E55" i="1"/>
  <c r="E56" i="1"/>
  <c r="E58" i="1"/>
  <c r="E59" i="1"/>
  <c r="E60" i="1"/>
  <c r="E66" i="1"/>
  <c r="E67" i="1"/>
  <c r="D57" i="1" l="1"/>
  <c r="D47" i="1"/>
  <c r="D35" i="1"/>
  <c r="D29" i="1"/>
  <c r="D11" i="1"/>
  <c r="C57" i="1"/>
  <c r="D19" i="1"/>
  <c r="C19" i="1"/>
  <c r="C29" i="1"/>
  <c r="D23" i="1"/>
  <c r="C23" i="1"/>
  <c r="D8" i="1" l="1"/>
  <c r="E19" i="1"/>
  <c r="E57" i="1"/>
  <c r="E23" i="1"/>
  <c r="E29" i="1"/>
  <c r="D33" i="1"/>
  <c r="C11" i="1" l="1"/>
  <c r="C8" i="1" s="1"/>
  <c r="E11" i="1" l="1"/>
  <c r="E63" i="1" l="1"/>
  <c r="C47" i="1"/>
  <c r="E47" i="1" s="1"/>
  <c r="E65" i="1"/>
  <c r="E61" i="1" l="1"/>
  <c r="D7" i="1" l="1"/>
  <c r="C35" i="1"/>
  <c r="E35" i="1" s="1"/>
  <c r="C71" i="1" l="1"/>
  <c r="E8" i="1" l="1"/>
  <c r="C33" i="1"/>
  <c r="E33" i="1" s="1"/>
  <c r="C7" i="1" l="1"/>
  <c r="E7" i="1" s="1"/>
</calcChain>
</file>

<file path=xl/sharedStrings.xml><?xml version="1.0" encoding="utf-8"?>
<sst xmlns="http://schemas.openxmlformats.org/spreadsheetml/2006/main" count="119" uniqueCount="106">
  <si>
    <t>КЦСР</t>
  </si>
  <si>
    <t>Наименование целевой статьи расходов</t>
  </si>
  <si>
    <t>План, с учетом изменений</t>
  </si>
  <si>
    <t>Исполнение</t>
  </si>
  <si>
    <t>% исполнения к плану на год</t>
  </si>
  <si>
    <t>0440075700</t>
  </si>
  <si>
    <t>0440075770</t>
  </si>
  <si>
    <t>1230074920</t>
  </si>
  <si>
    <t>2250075180</t>
  </si>
  <si>
    <t>9170051180</t>
  </si>
  <si>
    <t>9170074290</t>
  </si>
  <si>
    <t>9170074670</t>
  </si>
  <si>
    <t>9170075140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</si>
  <si>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</si>
  <si>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9170076040</t>
  </si>
  <si>
    <t>Субсидии всего</t>
  </si>
  <si>
    <t>0920074560</t>
  </si>
  <si>
    <t>Субвенции всего:</t>
  </si>
  <si>
    <t>0230075660</t>
  </si>
  <si>
    <t>0240074080</t>
  </si>
  <si>
    <t>0240074090</t>
  </si>
  <si>
    <t>0240075540</t>
  </si>
  <si>
    <t>0240075560</t>
  </si>
  <si>
    <t>0240075640</t>
  </si>
  <si>
    <t>0240075880</t>
  </si>
  <si>
    <t>0250075520</t>
  </si>
  <si>
    <t>0360001510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</si>
  <si>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</si>
  <si>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0370075130</t>
  </si>
  <si>
    <t xml:space="preserve">в том числе </t>
  </si>
  <si>
    <t>0520074120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</si>
  <si>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</si>
  <si>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Субвенция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«Развития образования»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</si>
  <si>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</si>
  <si>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</si>
  <si>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развития, инвестиционной политики и внешних связей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</si>
  <si>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</si>
  <si>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</si>
  <si>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</si>
  <si>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</si>
  <si>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Отдел культуры администрации Северо-Енисейского района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</si>
  <si>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</si>
  <si>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Итого МБТ: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</si>
  <si>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</si>
  <si>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</si>
  <si>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1210075080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</si>
  <si>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населения,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</si>
  <si>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</si>
  <si>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0380006400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</si>
  <si>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</si>
  <si>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</si>
  <si>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тел. 8 (39160) 21-1-61</t>
  </si>
  <si>
    <t>0240010480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</si>
  <si>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</si>
  <si>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0810010490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</si>
  <si>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</si>
  <si>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0820010490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</si>
  <si>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</si>
  <si>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0230076490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</si>
  <si>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образования»»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</si>
  <si>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</si>
  <si>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</si>
  <si>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9170051200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</si>
  <si>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</si>
  <si>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</si>
  <si>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</si>
  <si>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</si>
  <si>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</si>
  <si>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</si>
  <si>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9170075190</t>
  </si>
  <si>
    <t>Иные межбюджетные трансферты  всего: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</si>
  <si>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</si>
  <si>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0810077450</t>
  </si>
  <si>
    <t>0820077450</t>
  </si>
  <si>
    <t>0510010210</t>
  </si>
  <si>
    <t>1670010210</t>
  </si>
  <si>
    <t>8410010210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</si>
  <si>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</si>
  <si>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2010010210</t>
  </si>
  <si>
    <t>0240010210</t>
  </si>
  <si>
    <t>0250010210</t>
  </si>
  <si>
    <t>0840010210</t>
  </si>
  <si>
    <t>0910010210</t>
  </si>
  <si>
    <t>0920010210</t>
  </si>
  <si>
    <t>(тыс. рублей)</t>
  </si>
  <si>
    <t>ГРБС - Администрация Северо-Енисейского района</t>
  </si>
  <si>
    <t>ГРБС - Управление образования администрации Северо-Енисейского района</t>
  </si>
  <si>
    <t>ГРБС - Отдел социальной защиты населения администрации Северо-Енисейского района</t>
  </si>
  <si>
    <t>ГРБС - Отдел физической культуры, спорта и молодежной политики администрации Северо-Енисейского района</t>
  </si>
  <si>
    <t>ГРБС - Управление образование администрации Северо-Енисейского района</t>
  </si>
  <si>
    <t>ГРБС - Отдел культуры администрации Северо-Енисейского района</t>
  </si>
  <si>
    <t>в том числе :</t>
  </si>
  <si>
    <t>в том числе по:</t>
  </si>
  <si>
    <t>08100774880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</si>
  <si>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</si>
  <si>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2110075870</t>
  </si>
  <si>
    <t>0240077440</t>
  </si>
  <si>
    <t>Предоставление иных межбюджетных трансфертов бюджетам муниципальных образований 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«Стимулирование органов местного самоуправления края к эффективной реализации полномочий, закрепленных за муниципальными образованиями» государственной программы Красноярского края «Содействие развитию местного самоуправления»</t>
  </si>
  <si>
    <t>0840077450</t>
  </si>
  <si>
    <t>Исполнитель: Корнилова Анна Владимировна</t>
  </si>
  <si>
    <t>Государственная 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</si>
  <si>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Приложение к сведениям об исполнении бюджета  района
по состоянию на 01.03.2019</t>
  </si>
  <si>
    <t>Информация об исполнении субсидий, субвенций и иных межбюджетных трансфертов, 
имеющих целевое назначение по состоянию на 01.03.2019 год</t>
  </si>
  <si>
    <t>08100R5190</t>
  </si>
  <si>
    <t>И.о. руководителя Финансового управления администрации
Северо-Енисейского района</t>
  </si>
  <si>
    <t>Т.А. Новоселова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</si>
</sst>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4" fontId="1" fillId="0" borderId="0" xfId="0" applyNumberFormat="1" applyFont="1"/>
    <xf numFmtId="0" fontId="1" fillId="2" borderId="0" xfId="0" applyFont="1" applyFill="1"/>
    <xf numFmtId="0" fontId="3" fillId="2" borderId="0" xfId="0" applyFont="1" applyFill="1"/>
    <xf numFmtId="2" fontId="2" fillId="0" borderId="0" xfId="0" applyNumberFormat="1" applyFont="1" applyAlignment="1">
      <alignment wrapText="1"/>
    </xf>
    <xf numFmtId="0" fontId="7" fillId="2" borderId="0" xfId="0" applyFont="1" applyFill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/>
    <xf numFmtId="0" fontId="8" fillId="2" borderId="0" xfId="0" applyFont="1" applyFill="1"/>
    <xf numFmtId="0" fontId="8" fillId="2" borderId="0" xfId="0" applyFont="1" applyFill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 applyProtection="1">
      <alignment horizontal="center" vertical="center" wrapText="1"/>
    </xf>
    <xf numFmtId="164" fontId="9" fillId="2" borderId="1" xfId="0" applyNumberFormat="1" applyFont="1" applyFill="1" applyBorder="1" applyAlignment="1" applyProtection="1">
      <alignment horizontal="left" vertical="center" wrapText="1"/>
    </xf>
    <xf numFmtId="49" fontId="9" fillId="2" borderId="1" xfId="0" applyNumberFormat="1" applyFont="1" applyFill="1" applyBorder="1" applyAlignment="1" applyProtection="1">
      <alignment horizontal="left" vertical="center" wrapText="1"/>
    </xf>
    <xf numFmtId="0" fontId="9" fillId="2" borderId="0" xfId="0" applyFont="1" applyFill="1"/>
    <xf numFmtId="49" fontId="9" fillId="0" borderId="1" xfId="0" applyNumberFormat="1" applyFont="1" applyBorder="1" applyAlignment="1" applyProtection="1">
      <alignment horizontal="center" vertical="center" wrapText="1"/>
    </xf>
    <xf numFmtId="164" fontId="9" fillId="0" borderId="1" xfId="0" applyNumberFormat="1" applyFont="1" applyBorder="1" applyAlignment="1" applyProtection="1">
      <alignment horizontal="left" vertical="center" wrapText="1"/>
    </xf>
    <xf numFmtId="165" fontId="8" fillId="2" borderId="1" xfId="0" applyNumberFormat="1" applyFont="1" applyFill="1" applyBorder="1" applyAlignment="1">
      <alignment wrapText="1"/>
    </xf>
    <xf numFmtId="165" fontId="9" fillId="2" borderId="1" xfId="0" applyNumberFormat="1" applyFont="1" applyFill="1" applyBorder="1" applyAlignment="1" applyProtection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 applyProtection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165" fontId="1" fillId="0" borderId="0" xfId="0" applyNumberFormat="1" applyFont="1" applyAlignment="1">
      <alignment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wrapText="1"/>
    </xf>
    <xf numFmtId="165" fontId="9" fillId="2" borderId="0" xfId="0" applyNumberFormat="1" applyFont="1" applyFill="1"/>
    <xf numFmtId="165" fontId="1" fillId="2" borderId="0" xfId="0" applyNumberFormat="1" applyFont="1" applyFill="1"/>
    <xf numFmtId="165" fontId="8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horizontal="left" wrapText="1"/>
    </xf>
    <xf numFmtId="165" fontId="8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top" wrapText="1"/>
    </xf>
    <xf numFmtId="165" fontId="9" fillId="0" borderId="1" xfId="0" applyNumberFormat="1" applyFont="1" applyBorder="1" applyAlignment="1" applyProtection="1">
      <alignment horizontal="center" vertical="center" wrapText="1"/>
    </xf>
    <xf numFmtId="4" fontId="1" fillId="2" borderId="0" xfId="0" applyNumberFormat="1" applyFont="1" applyFill="1" applyAlignment="1">
      <alignment wrapText="1"/>
    </xf>
    <xf numFmtId="0" fontId="2" fillId="2" borderId="0" xfId="0" applyFont="1" applyFill="1" applyAlignment="1">
      <alignment wrapText="1"/>
    </xf>
    <xf numFmtId="165" fontId="1" fillId="2" borderId="0" xfId="0" applyNumberFormat="1" applyFont="1" applyFill="1" applyAlignment="1">
      <alignment wrapText="1"/>
    </xf>
    <xf numFmtId="0" fontId="8" fillId="2" borderId="1" xfId="0" applyFont="1" applyFill="1" applyBorder="1" applyAlignment="1">
      <alignment horizontal="left" wrapText="1"/>
    </xf>
    <xf numFmtId="164" fontId="9" fillId="0" borderId="1" xfId="0" applyNumberFormat="1" applyFont="1" applyFill="1" applyBorder="1" applyAlignment="1" applyProtection="1">
      <alignment horizontal="left" vertical="center" wrapText="1"/>
    </xf>
    <xf numFmtId="165" fontId="9" fillId="0" borderId="1" xfId="0" applyNumberFormat="1" applyFont="1" applyFill="1" applyBorder="1" applyAlignment="1" applyProtection="1">
      <alignment horizontal="center" vertical="center" wrapText="1"/>
    </xf>
    <xf numFmtId="0" fontId="6" fillId="2" borderId="0" xfId="0" applyFont="1" applyFill="1" applyAlignment="1">
      <alignment horizontal="right" wrapText="1"/>
    </xf>
    <xf numFmtId="0" fontId="6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/>
    </xf>
    <xf numFmtId="0" fontId="9" fillId="2" borderId="0" xfId="0" applyFont="1" applyFill="1" applyAlignment="1">
      <alignment horizontal="right"/>
    </xf>
    <xf numFmtId="0" fontId="11" fillId="2" borderId="2" xfId="0" applyFont="1" applyFill="1" applyBorder="1" applyAlignment="1">
      <alignment horizontal="left" wrapText="1"/>
    </xf>
    <xf numFmtId="0" fontId="11" fillId="2" borderId="0" xfId="0" applyFont="1" applyFill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5"/>
  <sheetViews>
    <sheetView tabSelected="1" topLeftCell="A67" workbookViewId="0">
      <selection activeCell="B77" sqref="B77"/>
    </sheetView>
  </sheetViews>
  <sheetFormatPr defaultRowHeight="15" x14ac:dyDescent="0.25"/>
  <cols>
    <col min="1" max="1" width="15.5703125" style="4" customWidth="1"/>
    <col min="2" max="2" width="106.28515625" style="4" customWidth="1"/>
    <col min="3" max="3" width="17" style="4" customWidth="1"/>
    <col min="4" max="4" width="16" style="4" customWidth="1"/>
    <col min="5" max="5" width="12.42578125" style="4" customWidth="1"/>
    <col min="6" max="6" width="17.42578125" style="1" customWidth="1"/>
    <col min="7" max="7" width="16.5703125" style="1" customWidth="1"/>
    <col min="8" max="8" width="16.140625" style="1" customWidth="1"/>
    <col min="9" max="9" width="12.5703125" style="1" bestFit="1" customWidth="1"/>
    <col min="10" max="10" width="9.140625" style="1"/>
    <col min="11" max="11" width="14.5703125" style="1" customWidth="1"/>
    <col min="12" max="12" width="15.28515625" style="1" customWidth="1"/>
    <col min="13" max="13" width="15.42578125" style="1" customWidth="1"/>
    <col min="14" max="14" width="15.140625" style="1" customWidth="1"/>
    <col min="15" max="16384" width="9.140625" style="1"/>
  </cols>
  <sheetData>
    <row r="1" spans="1:14" ht="34.5" customHeight="1" x14ac:dyDescent="0.25">
      <c r="B1" s="42" t="s">
        <v>101</v>
      </c>
      <c r="C1" s="43"/>
      <c r="D1" s="43"/>
      <c r="E1" s="43"/>
    </row>
    <row r="2" spans="1:14" x14ac:dyDescent="0.25">
      <c r="K2" s="8"/>
      <c r="L2" s="8"/>
      <c r="M2" s="8"/>
      <c r="N2" s="8"/>
    </row>
    <row r="3" spans="1:14" ht="12.75" customHeight="1" x14ac:dyDescent="0.25">
      <c r="A3" s="44" t="s">
        <v>102</v>
      </c>
      <c r="B3" s="44"/>
      <c r="C3" s="44"/>
      <c r="D3" s="44"/>
      <c r="E3" s="44"/>
      <c r="K3" s="8"/>
      <c r="L3" s="9"/>
      <c r="M3" s="9"/>
      <c r="N3" s="8"/>
    </row>
    <row r="4" spans="1:14" x14ac:dyDescent="0.25">
      <c r="A4" s="44"/>
      <c r="B4" s="44"/>
      <c r="C4" s="44"/>
      <c r="D4" s="44"/>
      <c r="E4" s="44"/>
      <c r="G4" s="3"/>
      <c r="H4" s="3"/>
      <c r="K4" s="8"/>
      <c r="L4" s="10"/>
      <c r="M4" s="10"/>
      <c r="N4" s="8"/>
    </row>
    <row r="5" spans="1:14" ht="14.25" customHeight="1" x14ac:dyDescent="0.25">
      <c r="A5" s="11"/>
      <c r="B5" s="11"/>
      <c r="C5" s="11"/>
      <c r="D5" s="11"/>
      <c r="E5" s="12" t="s">
        <v>84</v>
      </c>
      <c r="G5" s="3"/>
      <c r="H5" s="3"/>
      <c r="K5" s="8"/>
      <c r="L5" s="10"/>
      <c r="M5" s="10"/>
      <c r="N5" s="8"/>
    </row>
    <row r="6" spans="1:14" ht="63" x14ac:dyDescent="0.25">
      <c r="A6" s="13" t="s">
        <v>0</v>
      </c>
      <c r="B6" s="13" t="s">
        <v>1</v>
      </c>
      <c r="C6" s="13" t="s">
        <v>2</v>
      </c>
      <c r="D6" s="13" t="s">
        <v>3</v>
      </c>
      <c r="E6" s="13" t="s">
        <v>4</v>
      </c>
      <c r="F6" s="2"/>
      <c r="G6" s="3"/>
      <c r="H6" s="3"/>
      <c r="K6" s="8"/>
      <c r="L6" s="10"/>
      <c r="M6" s="10"/>
      <c r="N6" s="8"/>
    </row>
    <row r="7" spans="1:14" ht="15.75" x14ac:dyDescent="0.25">
      <c r="A7" s="47" t="s">
        <v>42</v>
      </c>
      <c r="B7" s="47"/>
      <c r="C7" s="14">
        <f>C8+C33+C61</f>
        <v>641136.20000000007</v>
      </c>
      <c r="D7" s="14">
        <f>D8+D33+D61</f>
        <v>302860.09999999998</v>
      </c>
      <c r="E7" s="14">
        <f>D7/C7*100</f>
        <v>47.238028362772205</v>
      </c>
      <c r="F7" s="26"/>
      <c r="G7" s="26"/>
      <c r="H7" s="3"/>
      <c r="K7" s="8"/>
      <c r="L7" s="10"/>
      <c r="M7" s="10"/>
      <c r="N7" s="8"/>
    </row>
    <row r="8" spans="1:14" ht="15.75" x14ac:dyDescent="0.25">
      <c r="A8" s="45" t="s">
        <v>15</v>
      </c>
      <c r="B8" s="45"/>
      <c r="C8" s="14">
        <f>C11+C19+C23+C29+C10</f>
        <v>244653</v>
      </c>
      <c r="D8" s="14">
        <f>D11+D19+D23+D29+D10</f>
        <v>203178.3</v>
      </c>
      <c r="E8" s="14">
        <f t="shared" ref="E8:E30" si="0">D8/C8*100</f>
        <v>83.047540802687877</v>
      </c>
      <c r="F8" s="26"/>
      <c r="G8" s="26"/>
      <c r="H8" s="3"/>
      <c r="K8" s="8"/>
      <c r="L8" s="10"/>
      <c r="M8" s="10"/>
      <c r="N8" s="8"/>
    </row>
    <row r="9" spans="1:14" ht="15.75" x14ac:dyDescent="0.25">
      <c r="A9" s="46" t="s">
        <v>29</v>
      </c>
      <c r="B9" s="46"/>
      <c r="C9" s="21"/>
      <c r="D9" s="21"/>
      <c r="E9" s="23"/>
      <c r="F9" s="26"/>
      <c r="G9" s="3"/>
      <c r="H9" s="3"/>
      <c r="K9" s="8"/>
      <c r="L9" s="10"/>
      <c r="M9" s="10"/>
      <c r="N9" s="8"/>
    </row>
    <row r="10" spans="1:14" ht="78.75" x14ac:dyDescent="0.25">
      <c r="A10" s="32"/>
      <c r="B10" s="32" t="s">
        <v>41</v>
      </c>
      <c r="C10" s="22">
        <v>199999.3</v>
      </c>
      <c r="D10" s="22">
        <v>199999.3</v>
      </c>
      <c r="E10" s="23">
        <f t="shared" si="0"/>
        <v>100</v>
      </c>
      <c r="F10" s="26"/>
      <c r="G10" s="3"/>
      <c r="H10" s="3"/>
      <c r="K10" s="8"/>
      <c r="L10" s="10"/>
      <c r="M10" s="10"/>
      <c r="N10" s="8"/>
    </row>
    <row r="11" spans="1:14" ht="15.75" x14ac:dyDescent="0.25">
      <c r="A11" s="45" t="s">
        <v>85</v>
      </c>
      <c r="B11" s="45"/>
      <c r="C11" s="14">
        <f>SUM(C12:C18)</f>
        <v>20844.899999999998</v>
      </c>
      <c r="D11" s="14">
        <f>SUM(D12:D18)</f>
        <v>83.3</v>
      </c>
      <c r="E11" s="14">
        <f t="shared" si="0"/>
        <v>0.39961813201310636</v>
      </c>
      <c r="F11" s="2"/>
      <c r="G11" s="3"/>
      <c r="H11" s="3"/>
      <c r="K11" s="8"/>
      <c r="L11" s="10"/>
      <c r="M11" s="10"/>
      <c r="N11" s="8"/>
    </row>
    <row r="12" spans="1:14" ht="63" x14ac:dyDescent="0.25">
      <c r="A12" s="19" t="s">
        <v>74</v>
      </c>
      <c r="B12" s="20" t="s">
        <v>77</v>
      </c>
      <c r="C12" s="35">
        <v>105</v>
      </c>
      <c r="D12" s="35">
        <v>17.5</v>
      </c>
      <c r="E12" s="23">
        <f t="shared" si="0"/>
        <v>16.666666666666664</v>
      </c>
      <c r="F12" s="2"/>
      <c r="G12" s="3"/>
      <c r="H12" s="3"/>
      <c r="K12" s="8"/>
      <c r="L12" s="10"/>
      <c r="M12" s="10"/>
      <c r="N12" s="8"/>
    </row>
    <row r="13" spans="1:14" ht="63" x14ac:dyDescent="0.25">
      <c r="A13" s="15" t="s">
        <v>30</v>
      </c>
      <c r="B13" s="16" t="s">
        <v>44</v>
      </c>
      <c r="C13" s="22">
        <v>593.1</v>
      </c>
      <c r="D13" s="22">
        <v>0</v>
      </c>
      <c r="E13" s="23">
        <f t="shared" si="0"/>
        <v>0</v>
      </c>
      <c r="F13" s="2"/>
      <c r="G13" s="3"/>
    </row>
    <row r="14" spans="1:14" ht="63" x14ac:dyDescent="0.25">
      <c r="A14" s="15" t="s">
        <v>45</v>
      </c>
      <c r="B14" s="16" t="s">
        <v>31</v>
      </c>
      <c r="C14" s="22">
        <v>18960.8</v>
      </c>
      <c r="D14" s="22">
        <v>0</v>
      </c>
      <c r="E14" s="23">
        <f t="shared" si="0"/>
        <v>0</v>
      </c>
      <c r="F14" s="2"/>
      <c r="G14" s="3"/>
    </row>
    <row r="15" spans="1:14" ht="53.25" customHeight="1" x14ac:dyDescent="0.25">
      <c r="A15" s="15" t="s">
        <v>7</v>
      </c>
      <c r="B15" s="16" t="s">
        <v>43</v>
      </c>
      <c r="C15" s="22">
        <v>229.9</v>
      </c>
      <c r="D15" s="22">
        <v>0</v>
      </c>
      <c r="E15" s="23">
        <f t="shared" si="0"/>
        <v>0</v>
      </c>
      <c r="F15" s="2"/>
      <c r="G15" s="3"/>
    </row>
    <row r="16" spans="1:14" ht="63" x14ac:dyDescent="0.25">
      <c r="A16" s="19" t="s">
        <v>75</v>
      </c>
      <c r="B16" s="20" t="s">
        <v>77</v>
      </c>
      <c r="C16" s="35">
        <v>13.7</v>
      </c>
      <c r="D16" s="35">
        <v>0</v>
      </c>
      <c r="E16" s="23">
        <f t="shared" si="0"/>
        <v>0</v>
      </c>
      <c r="F16" s="2"/>
      <c r="G16" s="3"/>
    </row>
    <row r="17" spans="1:8" ht="63" x14ac:dyDescent="0.25">
      <c r="A17" s="19" t="s">
        <v>78</v>
      </c>
      <c r="B17" s="20" t="s">
        <v>77</v>
      </c>
      <c r="C17" s="35">
        <v>395.3</v>
      </c>
      <c r="D17" s="35">
        <v>65.8</v>
      </c>
      <c r="E17" s="23">
        <f t="shared" si="0"/>
        <v>16.645585631166202</v>
      </c>
      <c r="F17" s="2"/>
      <c r="G17" s="3"/>
    </row>
    <row r="18" spans="1:8" ht="63" x14ac:dyDescent="0.25">
      <c r="A18" s="15" t="s">
        <v>76</v>
      </c>
      <c r="B18" s="16" t="s">
        <v>77</v>
      </c>
      <c r="C18" s="22">
        <v>547.1</v>
      </c>
      <c r="D18" s="22">
        <v>0</v>
      </c>
      <c r="E18" s="23">
        <f t="shared" si="0"/>
        <v>0</v>
      </c>
      <c r="F18" s="2"/>
      <c r="G18" s="3"/>
    </row>
    <row r="19" spans="1:8" ht="15.75" x14ac:dyDescent="0.25">
      <c r="A19" s="45" t="s">
        <v>86</v>
      </c>
      <c r="B19" s="45"/>
      <c r="C19" s="14">
        <f>SUM(C20:C22)</f>
        <v>12315</v>
      </c>
      <c r="D19" s="14">
        <f>SUM(D20:D22)</f>
        <v>2052.4</v>
      </c>
      <c r="E19" s="14">
        <f t="shared" si="0"/>
        <v>16.665854648802274</v>
      </c>
      <c r="F19" s="38"/>
      <c r="G19" s="38"/>
      <c r="H19" s="26"/>
    </row>
    <row r="20" spans="1:8" ht="63" x14ac:dyDescent="0.25">
      <c r="A20" s="15" t="s">
        <v>79</v>
      </c>
      <c r="B20" s="16" t="s">
        <v>77</v>
      </c>
      <c r="C20" s="22">
        <v>9637.7999999999993</v>
      </c>
      <c r="D20" s="22">
        <v>1606.2</v>
      </c>
      <c r="E20" s="23">
        <f t="shared" si="0"/>
        <v>16.665629085475942</v>
      </c>
      <c r="F20" s="38"/>
      <c r="G20" s="38"/>
      <c r="H20" s="26"/>
    </row>
    <row r="21" spans="1:8" ht="94.5" x14ac:dyDescent="0.25">
      <c r="A21" s="19" t="s">
        <v>52</v>
      </c>
      <c r="B21" s="20" t="s">
        <v>53</v>
      </c>
      <c r="C21" s="22">
        <v>2532.6999999999998</v>
      </c>
      <c r="D21" s="22">
        <v>422.1</v>
      </c>
      <c r="E21" s="23">
        <f t="shared" si="0"/>
        <v>16.666008607415016</v>
      </c>
      <c r="F21" s="2"/>
    </row>
    <row r="22" spans="1:8" ht="63" x14ac:dyDescent="0.25">
      <c r="A22" s="15" t="s">
        <v>80</v>
      </c>
      <c r="B22" s="16" t="s">
        <v>77</v>
      </c>
      <c r="C22" s="22">
        <v>144.5</v>
      </c>
      <c r="D22" s="22">
        <v>24.1</v>
      </c>
      <c r="E22" s="23">
        <f t="shared" si="0"/>
        <v>16.678200692041521</v>
      </c>
      <c r="F22" s="2"/>
    </row>
    <row r="23" spans="1:8" ht="15.75" x14ac:dyDescent="0.25">
      <c r="A23" s="45" t="s">
        <v>40</v>
      </c>
      <c r="B23" s="45"/>
      <c r="C23" s="14">
        <f>SUM(C24:C28)</f>
        <v>10677</v>
      </c>
      <c r="D23" s="14">
        <f>SUM(D24:D28)</f>
        <v>951.7</v>
      </c>
      <c r="E23" s="14">
        <f t="shared" si="0"/>
        <v>8.9135524960194825</v>
      </c>
      <c r="F23" s="38"/>
      <c r="G23" s="38"/>
      <c r="H23" s="4"/>
    </row>
    <row r="24" spans="1:8" ht="47.25" x14ac:dyDescent="0.25">
      <c r="A24" s="15" t="s">
        <v>54</v>
      </c>
      <c r="B24" s="16" t="s">
        <v>55</v>
      </c>
      <c r="C24" s="22">
        <v>2202.3000000000002</v>
      </c>
      <c r="D24" s="22">
        <v>64.2</v>
      </c>
      <c r="E24" s="23">
        <f t="shared" si="0"/>
        <v>2.9151341779049171</v>
      </c>
      <c r="F24" s="28"/>
    </row>
    <row r="25" spans="1:8" ht="47.25" x14ac:dyDescent="0.25">
      <c r="A25" s="15" t="s">
        <v>103</v>
      </c>
      <c r="B25" s="16" t="s">
        <v>100</v>
      </c>
      <c r="C25" s="31">
        <v>24.3</v>
      </c>
      <c r="D25" s="31">
        <v>0</v>
      </c>
      <c r="E25" s="23">
        <f t="shared" si="0"/>
        <v>0</v>
      </c>
      <c r="F25" s="28"/>
    </row>
    <row r="26" spans="1:8" ht="47.25" x14ac:dyDescent="0.25">
      <c r="A26" s="15" t="s">
        <v>56</v>
      </c>
      <c r="B26" s="16" t="s">
        <v>55</v>
      </c>
      <c r="C26" s="22">
        <v>7207.9</v>
      </c>
      <c r="D26" s="22">
        <v>887.5</v>
      </c>
      <c r="E26" s="23">
        <f t="shared" si="0"/>
        <v>12.312878924513381</v>
      </c>
      <c r="F26" s="2"/>
    </row>
    <row r="27" spans="1:8" ht="63" x14ac:dyDescent="0.25">
      <c r="A27" s="15" t="s">
        <v>93</v>
      </c>
      <c r="B27" s="40" t="s">
        <v>94</v>
      </c>
      <c r="C27" s="22">
        <v>106.8</v>
      </c>
      <c r="D27" s="22">
        <v>0</v>
      </c>
      <c r="E27" s="23">
        <f t="shared" si="0"/>
        <v>0</v>
      </c>
      <c r="F27" s="2"/>
    </row>
    <row r="28" spans="1:8" ht="51" customHeight="1" x14ac:dyDescent="0.25">
      <c r="A28" s="15" t="s">
        <v>81</v>
      </c>
      <c r="B28" s="34" t="s">
        <v>77</v>
      </c>
      <c r="C28" s="22">
        <v>1135.7</v>
      </c>
      <c r="D28" s="22">
        <v>0</v>
      </c>
      <c r="E28" s="23">
        <f t="shared" si="0"/>
        <v>0</v>
      </c>
      <c r="F28" s="2"/>
    </row>
    <row r="29" spans="1:8" ht="15.75" x14ac:dyDescent="0.25">
      <c r="A29" s="45" t="s">
        <v>88</v>
      </c>
      <c r="B29" s="45"/>
      <c r="C29" s="24">
        <f>SUM(C30:C32)</f>
        <v>816.8</v>
      </c>
      <c r="D29" s="24">
        <f>SUM(D30:D32)</f>
        <v>91.600000000000009</v>
      </c>
      <c r="E29" s="14">
        <f t="shared" si="0"/>
        <v>11.214495592556318</v>
      </c>
      <c r="F29" s="37"/>
    </row>
    <row r="30" spans="1:8" ht="63" x14ac:dyDescent="0.25">
      <c r="A30" s="15" t="s">
        <v>82</v>
      </c>
      <c r="B30" s="32" t="s">
        <v>77</v>
      </c>
      <c r="C30" s="22">
        <v>479.6</v>
      </c>
      <c r="D30" s="22">
        <v>79.900000000000006</v>
      </c>
      <c r="E30" s="23">
        <f t="shared" si="0"/>
        <v>16.659716430358632</v>
      </c>
      <c r="F30" s="37"/>
    </row>
    <row r="31" spans="1:8" ht="63" x14ac:dyDescent="0.25">
      <c r="A31" s="19" t="s">
        <v>83</v>
      </c>
      <c r="B31" s="20" t="s">
        <v>77</v>
      </c>
      <c r="C31" s="35">
        <v>70</v>
      </c>
      <c r="D31" s="35">
        <v>11.7</v>
      </c>
      <c r="E31" s="23">
        <f t="shared" ref="E31:E68" si="1">D31/C31*100</f>
        <v>16.714285714285712</v>
      </c>
      <c r="F31" s="2"/>
    </row>
    <row r="32" spans="1:8" ht="47.25" x14ac:dyDescent="0.25">
      <c r="A32" s="15" t="s">
        <v>16</v>
      </c>
      <c r="B32" s="32" t="s">
        <v>33</v>
      </c>
      <c r="C32" s="22">
        <v>267.2</v>
      </c>
      <c r="D32" s="22">
        <v>0</v>
      </c>
      <c r="E32" s="23">
        <f t="shared" si="1"/>
        <v>0</v>
      </c>
      <c r="F32" s="2"/>
    </row>
    <row r="33" spans="1:8" ht="15.75" x14ac:dyDescent="0.25">
      <c r="A33" s="45" t="s">
        <v>17</v>
      </c>
      <c r="B33" s="45"/>
      <c r="C33" s="14">
        <f>C35+C47+C57</f>
        <v>392028.60000000003</v>
      </c>
      <c r="D33" s="14">
        <f>D35+D47+D57</f>
        <v>99513.499999999985</v>
      </c>
      <c r="E33" s="14">
        <f t="shared" si="1"/>
        <v>25.384244924987609</v>
      </c>
      <c r="F33" s="6"/>
    </row>
    <row r="34" spans="1:8" ht="15.75" x14ac:dyDescent="0.25">
      <c r="A34" s="46" t="s">
        <v>91</v>
      </c>
      <c r="B34" s="46"/>
      <c r="C34" s="23"/>
      <c r="D34" s="23"/>
      <c r="E34" s="23"/>
      <c r="F34" s="2"/>
      <c r="G34" s="3"/>
    </row>
    <row r="35" spans="1:8" ht="15.75" x14ac:dyDescent="0.25">
      <c r="A35" s="45" t="s">
        <v>85</v>
      </c>
      <c r="B35" s="45"/>
      <c r="C35" s="14">
        <f>SUM(C36:C46)</f>
        <v>109371.60000000002</v>
      </c>
      <c r="D35" s="14">
        <f>SUM(D36:D46)</f>
        <v>70648.399999999994</v>
      </c>
      <c r="E35" s="14">
        <f t="shared" si="1"/>
        <v>64.594830833598465</v>
      </c>
      <c r="F35" s="36"/>
      <c r="G35" s="36"/>
      <c r="H35" s="27"/>
    </row>
    <row r="36" spans="1:8" ht="78.75" x14ac:dyDescent="0.25">
      <c r="A36" s="15" t="s">
        <v>5</v>
      </c>
      <c r="B36" s="16" t="s">
        <v>34</v>
      </c>
      <c r="C36" s="22">
        <v>96520.6</v>
      </c>
      <c r="D36" s="22">
        <v>70000</v>
      </c>
      <c r="E36" s="23">
        <f t="shared" si="1"/>
        <v>72.523378429060742</v>
      </c>
      <c r="F36" s="2"/>
    </row>
    <row r="37" spans="1:8" ht="96.75" customHeight="1" x14ac:dyDescent="0.25">
      <c r="A37" s="15" t="s">
        <v>6</v>
      </c>
      <c r="B37" s="16" t="s">
        <v>46</v>
      </c>
      <c r="C37" s="22">
        <v>5094.3</v>
      </c>
      <c r="D37" s="22">
        <v>382</v>
      </c>
      <c r="E37" s="23">
        <f t="shared" si="1"/>
        <v>7.4985768407828353</v>
      </c>
    </row>
    <row r="38" spans="1:8" ht="78.75" x14ac:dyDescent="0.25">
      <c r="A38" s="15" t="s">
        <v>95</v>
      </c>
      <c r="B38" s="16" t="s">
        <v>32</v>
      </c>
      <c r="C38" s="22">
        <v>4252.1000000000004</v>
      </c>
      <c r="D38" s="22">
        <v>0</v>
      </c>
      <c r="E38" s="23">
        <f t="shared" si="1"/>
        <v>0</v>
      </c>
    </row>
    <row r="39" spans="1:8" ht="86.25" customHeight="1" x14ac:dyDescent="0.25">
      <c r="A39" s="15" t="s">
        <v>8</v>
      </c>
      <c r="B39" s="16" t="s">
        <v>64</v>
      </c>
      <c r="C39" s="22">
        <v>721</v>
      </c>
      <c r="D39" s="22">
        <v>0</v>
      </c>
      <c r="E39" s="23">
        <f t="shared" si="1"/>
        <v>0</v>
      </c>
    </row>
    <row r="40" spans="1:8" ht="47.25" x14ac:dyDescent="0.25">
      <c r="A40" s="15" t="s">
        <v>9</v>
      </c>
      <c r="B40" s="17" t="s">
        <v>60</v>
      </c>
      <c r="C40" s="22">
        <v>542.4</v>
      </c>
      <c r="D40" s="41">
        <v>64.7</v>
      </c>
      <c r="E40" s="23">
        <f t="shared" si="1"/>
        <v>11.928466076696166</v>
      </c>
    </row>
    <row r="41" spans="1:8" ht="47.25" x14ac:dyDescent="0.25">
      <c r="A41" s="15" t="s">
        <v>62</v>
      </c>
      <c r="B41" s="16" t="s">
        <v>63</v>
      </c>
      <c r="C41" s="22">
        <v>8.6</v>
      </c>
      <c r="D41" s="22">
        <v>0</v>
      </c>
      <c r="E41" s="23">
        <f t="shared" si="1"/>
        <v>0</v>
      </c>
    </row>
    <row r="42" spans="1:8" ht="78.75" x14ac:dyDescent="0.25">
      <c r="A42" s="15" t="s">
        <v>10</v>
      </c>
      <c r="B42" s="16" t="s">
        <v>35</v>
      </c>
      <c r="C42" s="22">
        <v>31.1</v>
      </c>
      <c r="D42" s="22">
        <v>0</v>
      </c>
      <c r="E42" s="23">
        <f t="shared" si="1"/>
        <v>0</v>
      </c>
    </row>
    <row r="43" spans="1:8" ht="78.75" x14ac:dyDescent="0.25">
      <c r="A43" s="15" t="s">
        <v>11</v>
      </c>
      <c r="B43" s="16" t="s">
        <v>61</v>
      </c>
      <c r="C43" s="22">
        <v>826.8</v>
      </c>
      <c r="D43" s="22">
        <v>80.5</v>
      </c>
      <c r="E43" s="23">
        <f t="shared" si="1"/>
        <v>9.7363328495403962</v>
      </c>
    </row>
    <row r="44" spans="1:8" ht="47.25" x14ac:dyDescent="0.25">
      <c r="A44" s="15" t="s">
        <v>12</v>
      </c>
      <c r="B44" s="17" t="s">
        <v>13</v>
      </c>
      <c r="C44" s="22">
        <v>102.4</v>
      </c>
      <c r="D44" s="22">
        <v>0</v>
      </c>
      <c r="E44" s="23">
        <f t="shared" si="1"/>
        <v>0</v>
      </c>
    </row>
    <row r="45" spans="1:8" ht="63" x14ac:dyDescent="0.25">
      <c r="A45" s="15" t="s">
        <v>69</v>
      </c>
      <c r="B45" s="16" t="s">
        <v>36</v>
      </c>
      <c r="C45" s="22">
        <v>451.7</v>
      </c>
      <c r="D45" s="22">
        <v>38.799999999999997</v>
      </c>
      <c r="E45" s="23">
        <f t="shared" si="1"/>
        <v>8.5897719725481512</v>
      </c>
    </row>
    <row r="46" spans="1:8" ht="63" x14ac:dyDescent="0.25">
      <c r="A46" s="15" t="s">
        <v>14</v>
      </c>
      <c r="B46" s="16" t="s">
        <v>47</v>
      </c>
      <c r="C46" s="22">
        <v>820.6</v>
      </c>
      <c r="D46" s="22">
        <v>82.4</v>
      </c>
      <c r="E46" s="23">
        <f t="shared" si="1"/>
        <v>10.041433097733368</v>
      </c>
    </row>
    <row r="47" spans="1:8" ht="15.75" x14ac:dyDescent="0.25">
      <c r="A47" s="45" t="s">
        <v>86</v>
      </c>
      <c r="B47" s="45"/>
      <c r="C47" s="25">
        <f>SUM(C48:C56)</f>
        <v>242059.80000000002</v>
      </c>
      <c r="D47" s="25">
        <f>SUM(D48:D56)</f>
        <v>24270.9</v>
      </c>
      <c r="E47" s="14">
        <f t="shared" si="1"/>
        <v>10.026819818904254</v>
      </c>
    </row>
    <row r="48" spans="1:8" ht="65.25" customHeight="1" x14ac:dyDescent="0.25">
      <c r="A48" s="15" t="s">
        <v>18</v>
      </c>
      <c r="B48" s="16" t="s">
        <v>57</v>
      </c>
      <c r="C48" s="22">
        <v>5528.6</v>
      </c>
      <c r="D48" s="22">
        <v>640.20000000000005</v>
      </c>
      <c r="E48" s="23">
        <f t="shared" si="1"/>
        <v>11.579785117389573</v>
      </c>
    </row>
    <row r="49" spans="1:5" ht="48" customHeight="1" x14ac:dyDescent="0.25">
      <c r="A49" s="15" t="s">
        <v>58</v>
      </c>
      <c r="B49" s="16" t="s">
        <v>59</v>
      </c>
      <c r="C49" s="22">
        <v>3197.8</v>
      </c>
      <c r="D49" s="22">
        <v>0</v>
      </c>
      <c r="E49" s="23">
        <f t="shared" si="1"/>
        <v>0</v>
      </c>
    </row>
    <row r="50" spans="1:5" ht="141.75" x14ac:dyDescent="0.25">
      <c r="A50" s="15" t="s">
        <v>19</v>
      </c>
      <c r="B50" s="20" t="s">
        <v>65</v>
      </c>
      <c r="C50" s="22">
        <v>28797.7</v>
      </c>
      <c r="D50" s="22">
        <v>3196.9</v>
      </c>
      <c r="E50" s="23">
        <f t="shared" si="1"/>
        <v>11.101233779086524</v>
      </c>
    </row>
    <row r="51" spans="1:5" ht="141.75" x14ac:dyDescent="0.25">
      <c r="A51" s="15" t="s">
        <v>20</v>
      </c>
      <c r="B51" s="20" t="s">
        <v>37</v>
      </c>
      <c r="C51" s="22">
        <v>27326.2</v>
      </c>
      <c r="D51" s="22">
        <v>2188.8000000000002</v>
      </c>
      <c r="E51" s="23">
        <f t="shared" si="1"/>
        <v>8.0098952653497388</v>
      </c>
    </row>
    <row r="52" spans="1:5" ht="97.5" customHeight="1" x14ac:dyDescent="0.25">
      <c r="A52" s="15" t="s">
        <v>21</v>
      </c>
      <c r="B52" s="20" t="s">
        <v>66</v>
      </c>
      <c r="C52" s="22">
        <v>165.8</v>
      </c>
      <c r="D52" s="22">
        <v>16.600000000000001</v>
      </c>
      <c r="E52" s="23">
        <f t="shared" si="1"/>
        <v>10.012062726176115</v>
      </c>
    </row>
    <row r="53" spans="1:5" ht="65.25" customHeight="1" x14ac:dyDescent="0.25">
      <c r="A53" s="15" t="s">
        <v>22</v>
      </c>
      <c r="B53" s="20" t="s">
        <v>38</v>
      </c>
      <c r="C53" s="22">
        <v>1854.2</v>
      </c>
      <c r="D53" s="41">
        <v>262.10000000000002</v>
      </c>
      <c r="E53" s="23">
        <f t="shared" si="1"/>
        <v>14.135476216157913</v>
      </c>
    </row>
    <row r="54" spans="1:5" ht="141.75" x14ac:dyDescent="0.25">
      <c r="A54" s="15" t="s">
        <v>23</v>
      </c>
      <c r="B54" s="20" t="s">
        <v>39</v>
      </c>
      <c r="C54" s="22">
        <v>121919.2</v>
      </c>
      <c r="D54" s="22">
        <v>12304.7</v>
      </c>
      <c r="E54" s="23">
        <f t="shared" si="1"/>
        <v>10.092503887820788</v>
      </c>
    </row>
    <row r="55" spans="1:5" ht="141.75" x14ac:dyDescent="0.25">
      <c r="A55" s="15" t="s">
        <v>24</v>
      </c>
      <c r="B55" s="20" t="s">
        <v>67</v>
      </c>
      <c r="C55" s="22">
        <v>50778.6</v>
      </c>
      <c r="D55" s="22">
        <v>5455</v>
      </c>
      <c r="E55" s="23">
        <f t="shared" si="1"/>
        <v>10.742714450575637</v>
      </c>
    </row>
    <row r="56" spans="1:5" ht="69" customHeight="1" x14ac:dyDescent="0.25">
      <c r="A56" s="15" t="s">
        <v>25</v>
      </c>
      <c r="B56" s="20" t="s">
        <v>68</v>
      </c>
      <c r="C56" s="22">
        <v>2491.6999999999998</v>
      </c>
      <c r="D56" s="22">
        <v>206.6</v>
      </c>
      <c r="E56" s="23">
        <f t="shared" si="1"/>
        <v>8.2915278725368236</v>
      </c>
    </row>
    <row r="57" spans="1:5" ht="15.75" x14ac:dyDescent="0.25">
      <c r="A57" s="45" t="s">
        <v>87</v>
      </c>
      <c r="B57" s="45"/>
      <c r="C57" s="25">
        <f>SUM(C58:C60)</f>
        <v>40597.199999999997</v>
      </c>
      <c r="D57" s="25">
        <f>SUM(D58:D60)</f>
        <v>4594.2</v>
      </c>
      <c r="E57" s="14">
        <f t="shared" si="1"/>
        <v>11.316543998108244</v>
      </c>
    </row>
    <row r="58" spans="1:5" ht="126" x14ac:dyDescent="0.25">
      <c r="A58" s="15" t="s">
        <v>26</v>
      </c>
      <c r="B58" s="20" t="s">
        <v>50</v>
      </c>
      <c r="C58" s="33">
        <v>32527.1</v>
      </c>
      <c r="D58" s="33">
        <v>3751.9</v>
      </c>
      <c r="E58" s="23">
        <f t="shared" si="1"/>
        <v>11.534689535802455</v>
      </c>
    </row>
    <row r="59" spans="1:5" ht="94.5" x14ac:dyDescent="0.25">
      <c r="A59" s="15" t="s">
        <v>28</v>
      </c>
      <c r="B59" s="20" t="s">
        <v>49</v>
      </c>
      <c r="C59" s="33">
        <v>7782.1</v>
      </c>
      <c r="D59" s="33">
        <v>842.3</v>
      </c>
      <c r="E59" s="23">
        <f t="shared" si="1"/>
        <v>10.823556623533491</v>
      </c>
    </row>
    <row r="60" spans="1:5" ht="94.5" x14ac:dyDescent="0.25">
      <c r="A60" s="15" t="s">
        <v>48</v>
      </c>
      <c r="B60" s="20" t="s">
        <v>27</v>
      </c>
      <c r="C60" s="22">
        <v>288</v>
      </c>
      <c r="D60" s="22">
        <v>0</v>
      </c>
      <c r="E60" s="23">
        <f t="shared" si="1"/>
        <v>0</v>
      </c>
    </row>
    <row r="61" spans="1:5" ht="15.75" x14ac:dyDescent="0.25">
      <c r="A61" s="45" t="s">
        <v>70</v>
      </c>
      <c r="B61" s="45"/>
      <c r="C61" s="24">
        <f>C65+C63</f>
        <v>4454.6000000000004</v>
      </c>
      <c r="D61" s="24">
        <f>D65+D63</f>
        <v>168.3</v>
      </c>
      <c r="E61" s="14">
        <f t="shared" si="1"/>
        <v>3.7781170026489472</v>
      </c>
    </row>
    <row r="62" spans="1:5" ht="15.75" x14ac:dyDescent="0.25">
      <c r="A62" s="46" t="s">
        <v>92</v>
      </c>
      <c r="B62" s="46"/>
      <c r="C62" s="22"/>
      <c r="D62" s="22"/>
      <c r="E62" s="23"/>
    </row>
    <row r="63" spans="1:5" ht="15.75" x14ac:dyDescent="0.25">
      <c r="A63" s="45" t="s">
        <v>89</v>
      </c>
      <c r="B63" s="45"/>
      <c r="C63" s="24">
        <f>C64</f>
        <v>2902.6</v>
      </c>
      <c r="D63" s="24">
        <f>D64</f>
        <v>0</v>
      </c>
      <c r="E63" s="14">
        <f t="shared" si="1"/>
        <v>0</v>
      </c>
    </row>
    <row r="64" spans="1:5" ht="94.5" x14ac:dyDescent="0.25">
      <c r="A64" s="15" t="s">
        <v>96</v>
      </c>
      <c r="B64" s="39" t="s">
        <v>97</v>
      </c>
      <c r="C64" s="22">
        <v>2902.6</v>
      </c>
      <c r="D64" s="22">
        <v>0</v>
      </c>
      <c r="E64" s="23">
        <f t="shared" si="1"/>
        <v>0</v>
      </c>
    </row>
    <row r="65" spans="1:6" ht="15.75" x14ac:dyDescent="0.25">
      <c r="A65" s="45" t="s">
        <v>90</v>
      </c>
      <c r="B65" s="45"/>
      <c r="C65" s="24">
        <f>C66+C67+C68</f>
        <v>1552</v>
      </c>
      <c r="D65" s="24">
        <f>D66+D67+D68</f>
        <v>168.3</v>
      </c>
      <c r="E65" s="14">
        <f t="shared" si="1"/>
        <v>10.844072164948454</v>
      </c>
    </row>
    <row r="66" spans="1:6" ht="63" x14ac:dyDescent="0.25">
      <c r="A66" s="15" t="s">
        <v>72</v>
      </c>
      <c r="B66" s="32" t="s">
        <v>71</v>
      </c>
      <c r="C66" s="22">
        <v>1403.4</v>
      </c>
      <c r="D66" s="22">
        <v>79.7</v>
      </c>
      <c r="E66" s="23">
        <f t="shared" si="1"/>
        <v>5.6790651275473847</v>
      </c>
    </row>
    <row r="67" spans="1:6" ht="63" x14ac:dyDescent="0.25">
      <c r="A67" s="15" t="s">
        <v>73</v>
      </c>
      <c r="B67" s="32" t="s">
        <v>71</v>
      </c>
      <c r="C67" s="22">
        <v>60</v>
      </c>
      <c r="D67" s="22">
        <v>0</v>
      </c>
      <c r="E67" s="23">
        <f t="shared" si="1"/>
        <v>0</v>
      </c>
    </row>
    <row r="68" spans="1:6" ht="63" x14ac:dyDescent="0.25">
      <c r="A68" s="15" t="s">
        <v>98</v>
      </c>
      <c r="B68" s="39" t="s">
        <v>71</v>
      </c>
      <c r="C68" s="22">
        <v>88.6</v>
      </c>
      <c r="D68" s="22">
        <v>88.6</v>
      </c>
      <c r="E68" s="23">
        <f t="shared" si="1"/>
        <v>100</v>
      </c>
    </row>
    <row r="69" spans="1:6" ht="12.75" hidden="1" customHeight="1" x14ac:dyDescent="0.25">
      <c r="A69" s="50" t="s">
        <v>104</v>
      </c>
      <c r="B69" s="50"/>
      <c r="C69" s="18"/>
      <c r="D69" s="18"/>
      <c r="E69" s="18"/>
    </row>
    <row r="70" spans="1:6" ht="40.5" customHeight="1" x14ac:dyDescent="0.25">
      <c r="A70" s="51"/>
      <c r="B70" s="51"/>
      <c r="C70" s="29"/>
      <c r="D70" s="49" t="s">
        <v>105</v>
      </c>
      <c r="E70" s="49"/>
      <c r="F70" s="4"/>
    </row>
    <row r="71" spans="1:6" ht="3" customHeight="1" x14ac:dyDescent="0.25">
      <c r="A71" s="5"/>
      <c r="B71" s="5"/>
      <c r="C71" s="29" t="e">
        <f>C69-#REF!</f>
        <v>#REF!</v>
      </c>
      <c r="D71" s="5"/>
      <c r="E71" s="5"/>
    </row>
    <row r="72" spans="1:6" ht="15.75" x14ac:dyDescent="0.25">
      <c r="A72" s="48" t="s">
        <v>99</v>
      </c>
      <c r="B72" s="48"/>
      <c r="C72" s="29"/>
      <c r="D72" s="29"/>
    </row>
    <row r="73" spans="1:6" ht="11.25" customHeight="1" x14ac:dyDescent="0.25">
      <c r="A73" s="7" t="s">
        <v>51</v>
      </c>
      <c r="B73" s="7"/>
      <c r="C73" s="29"/>
    </row>
    <row r="75" spans="1:6" x14ac:dyDescent="0.25">
      <c r="D75" s="30"/>
    </row>
  </sheetData>
  <mergeCells count="21">
    <mergeCell ref="A72:B72"/>
    <mergeCell ref="A35:B35"/>
    <mergeCell ref="D70:E70"/>
    <mergeCell ref="A47:B47"/>
    <mergeCell ref="A57:B57"/>
    <mergeCell ref="A69:B70"/>
    <mergeCell ref="A61:B61"/>
    <mergeCell ref="A62:B62"/>
    <mergeCell ref="A65:B65"/>
    <mergeCell ref="A63:B63"/>
    <mergeCell ref="A19:B19"/>
    <mergeCell ref="A7:B7"/>
    <mergeCell ref="A23:B23"/>
    <mergeCell ref="A33:B33"/>
    <mergeCell ref="A34:B34"/>
    <mergeCell ref="A29:B29"/>
    <mergeCell ref="B1:E1"/>
    <mergeCell ref="A3:E4"/>
    <mergeCell ref="A8:B8"/>
    <mergeCell ref="A9:B9"/>
    <mergeCell ref="A11:B11"/>
  </mergeCells>
  <pageMargins left="0.70866141732283472" right="0.70866141732283472" top="0.74803149606299213" bottom="0.74803149606299213" header="0.31496062992125984" footer="0.31496062992125984"/>
  <pageSetup paperSize="9" scale="52" fitToHeight="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2019-03-15T04:49:07Z</dcterms:modified>
</cp:coreProperties>
</file>